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6" activeTab="0"/>
  </bookViews>
  <sheets>
    <sheet name="riepilogo generale" sheetId="1" r:id="rId1"/>
    <sheet name="liquidazione" sheetId="2" r:id="rId2"/>
  </sheets>
  <definedNames/>
  <calcPr fullCalcOnLoad="1"/>
</workbook>
</file>

<file path=xl/sharedStrings.xml><?xml version="1.0" encoding="utf-8"?>
<sst xmlns="http://schemas.openxmlformats.org/spreadsheetml/2006/main" count="165" uniqueCount="86">
  <si>
    <t xml:space="preserve"> </t>
  </si>
  <si>
    <t>unità di misura</t>
  </si>
  <si>
    <t>Cimitero di Fiolce con chiesa Madonna della Consolazione</t>
  </si>
  <si>
    <t>Località Fiolce</t>
  </si>
  <si>
    <t>Caserma dei Carabinieri</t>
  </si>
  <si>
    <t>Piazza gentili</t>
  </si>
  <si>
    <t>Campo sportivo e servizi</t>
  </si>
  <si>
    <t>Via del Tramonto</t>
  </si>
  <si>
    <t>Auditorium Sant'Agostino e I.I.S. GENTILI</t>
  </si>
  <si>
    <t>Via Matteotti</t>
  </si>
  <si>
    <t>Bagni pubblici</t>
  </si>
  <si>
    <t>Vicolo Tramontana</t>
  </si>
  <si>
    <t>Ex Pretura</t>
  </si>
  <si>
    <t>Via trento e Trieste</t>
  </si>
  <si>
    <t>Galleria Arte</t>
  </si>
  <si>
    <t>Istituto Professionale di Stato</t>
  </si>
  <si>
    <t>Via Brugiano</t>
  </si>
  <si>
    <t>Pinacoteca Gentili</t>
  </si>
  <si>
    <t>Via Merelli</t>
  </si>
  <si>
    <t>Piscina Comunale</t>
  </si>
  <si>
    <t>San Ginesio</t>
  </si>
  <si>
    <t>Torre Civica</t>
  </si>
  <si>
    <t>Piazza A Gentili</t>
  </si>
  <si>
    <t>Sede Municipale</t>
  </si>
  <si>
    <t>Via Capocastello, 35</t>
  </si>
  <si>
    <t>Scuola Elementare e Materna</t>
  </si>
  <si>
    <t>Località Passo San Ginesio</t>
  </si>
  <si>
    <t>Via Roma</t>
  </si>
  <si>
    <t>teatro comunale Leopardi</t>
  </si>
  <si>
    <t>Piazza A. Gentili</t>
  </si>
  <si>
    <t>Scuola Media Ugo Betti</t>
  </si>
  <si>
    <t>Case popolari</t>
  </si>
  <si>
    <t>Mura Castellane</t>
  </si>
  <si>
    <t>Centro Storico</t>
  </si>
  <si>
    <t>Cimitero di Morico</t>
  </si>
  <si>
    <t>Località Morico</t>
  </si>
  <si>
    <t>Cimitero di Cerreto</t>
  </si>
  <si>
    <t>Località Cerreto</t>
  </si>
  <si>
    <t>Cimitero di San Costanzo</t>
  </si>
  <si>
    <t>Località San Costanzo</t>
  </si>
  <si>
    <t>Cimitero di Colle</t>
  </si>
  <si>
    <t>Località Colle di Pian di Pieca</t>
  </si>
  <si>
    <t>Case popolari ex mattatoio</t>
  </si>
  <si>
    <t>Via Alvaneto</t>
  </si>
  <si>
    <t>località Fiolce</t>
  </si>
  <si>
    <t>Palazzaccio (uso magazzino)</t>
  </si>
  <si>
    <t>Oratorio dei Lumi</t>
  </si>
  <si>
    <t>Ostello Comunale</t>
  </si>
  <si>
    <t>Cappuccini</t>
  </si>
  <si>
    <t>Viale Zaccagnini</t>
  </si>
  <si>
    <t>Case popolari ERAP</t>
  </si>
  <si>
    <t>Vicolo delleCarceri</t>
  </si>
  <si>
    <t>Spogliatoio Campo sportivo</t>
  </si>
  <si>
    <t>Villa Giuffrè</t>
  </si>
  <si>
    <t>1° sinistro 24/8</t>
  </si>
  <si>
    <t>2° sinistro 26/10</t>
  </si>
  <si>
    <t>Partita 1^ - FABBRICATI</t>
  </si>
  <si>
    <t>Capitale derogato + 20%</t>
  </si>
  <si>
    <t>Danno a nuovo</t>
  </si>
  <si>
    <t>*</t>
  </si>
  <si>
    <t>Danno in uso</t>
  </si>
  <si>
    <t>Riduzione proporzionale</t>
  </si>
  <si>
    <t>Scoperto 20% minimo €  25.000 per singola ubicazione</t>
  </si>
  <si>
    <t>Totale indennizzabile</t>
  </si>
  <si>
    <t>Demolizioni (max € 750.000)</t>
  </si>
  <si>
    <t>Pigioni (max €  100.000)</t>
  </si>
  <si>
    <t>Differenziale (max € 250.000)</t>
  </si>
  <si>
    <t>Spese extra (max € 100.000)</t>
  </si>
  <si>
    <t>Totale</t>
  </si>
  <si>
    <t>Totale generale</t>
  </si>
  <si>
    <t>Spese tecniche per stime e misurazioni</t>
  </si>
  <si>
    <t>Onorari del perito</t>
  </si>
  <si>
    <t>Riepilogo:</t>
  </si>
  <si>
    <t>Per danni ed accessori</t>
  </si>
  <si>
    <t>limite indennizzo annuo</t>
  </si>
  <si>
    <t>Onorari e spese tecnici max per sinistro</t>
  </si>
  <si>
    <t>SI</t>
  </si>
  <si>
    <t>NO</t>
  </si>
  <si>
    <t>MQ</t>
  </si>
  <si>
    <t>superficie mq in sviluppo</t>
  </si>
  <si>
    <t>interesse storico/artistico</t>
  </si>
  <si>
    <t>Ubicazione</t>
  </si>
  <si>
    <t xml:space="preserve">Denominazione complesso </t>
  </si>
  <si>
    <t xml:space="preserve">                                                                         INFORMAZIONI FABBRICATO</t>
  </si>
  <si>
    <t>Varie ubicazioni</t>
  </si>
  <si>
    <t>Monumento A. Gentili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</si>
</sst>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3"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64" fontId="4" fillId="33" borderId="11" xfId="0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vertical="center"/>
    </xf>
    <xf numFmtId="9" fontId="1" fillId="0" borderId="0" xfId="0" applyNumberFormat="1" applyFont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5" fillId="35" borderId="11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 applyProtection="1">
      <alignment horizontal="center" vertical="center"/>
      <protection locked="0"/>
    </xf>
    <xf numFmtId="0" fontId="23" fillId="36" borderId="13" xfId="0" applyFont="1" applyFill="1" applyBorder="1" applyAlignment="1" applyProtection="1">
      <alignment horizontal="center" vertical="center"/>
      <protection locked="0"/>
    </xf>
    <xf numFmtId="0" fontId="23" fillId="36" borderId="13" xfId="0" applyFont="1" applyFill="1" applyBorder="1" applyAlignment="1" applyProtection="1">
      <alignment horizontal="center" vertical="center"/>
      <protection locked="0"/>
    </xf>
    <xf numFmtId="164" fontId="23" fillId="36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36" borderId="15" xfId="0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23" fillId="0" borderId="0" xfId="0" applyFont="1" applyFill="1" applyAlignment="1" applyProtection="1">
      <alignment horizontal="center" textRotation="90"/>
      <protection locked="0"/>
    </xf>
    <xf numFmtId="0" fontId="24" fillId="0" borderId="11" xfId="0" applyFont="1" applyFill="1" applyBorder="1" applyAlignment="1" applyProtection="1">
      <alignment horizontal="justify"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4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justify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Alignment="1">
      <alignment/>
    </xf>
    <xf numFmtId="4" fontId="24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AECF00"/>
      <rgbColor rgb="00FFCC00"/>
      <rgbColor rgb="00FF950E"/>
      <rgbColor rgb="00FF6600"/>
      <rgbColor rgb="00666699"/>
      <rgbColor rgb="00B2B2B2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7" zoomScaleNormal="77" zoomScalePageLayoutView="0" workbookViewId="0" topLeftCell="A1">
      <selection activeCell="L32" sqref="L32"/>
    </sheetView>
  </sheetViews>
  <sheetFormatPr defaultColWidth="9.140625" defaultRowHeight="12.75"/>
  <cols>
    <col min="1" max="1" width="52.421875" style="38" customWidth="1"/>
    <col min="2" max="2" width="32.00390625" style="40" customWidth="1"/>
    <col min="3" max="3" width="20.421875" style="41" customWidth="1"/>
    <col min="4" max="4" width="10.140625" style="41" customWidth="1"/>
    <col min="5" max="5" width="21.421875" style="44" customWidth="1"/>
    <col min="6" max="6" width="6.8515625" style="42" customWidth="1"/>
    <col min="7" max="198" width="9.00390625" style="40" customWidth="1"/>
    <col min="199" max="16384" width="9.140625" style="43" customWidth="1"/>
  </cols>
  <sheetData>
    <row r="1" spans="1:6" s="28" customFormat="1" ht="23.25" customHeight="1">
      <c r="A1" s="23" t="s">
        <v>83</v>
      </c>
      <c r="B1" s="24"/>
      <c r="C1" s="24"/>
      <c r="D1" s="25"/>
      <c r="E1" s="26" t="s">
        <v>0</v>
      </c>
      <c r="F1" s="27"/>
    </row>
    <row r="2" spans="1:6" s="31" customFormat="1" ht="81.75" customHeight="1">
      <c r="A2" s="29" t="s">
        <v>82</v>
      </c>
      <c r="B2" s="29" t="s">
        <v>81</v>
      </c>
      <c r="C2" s="29" t="s">
        <v>80</v>
      </c>
      <c r="D2" s="29" t="s">
        <v>1</v>
      </c>
      <c r="E2" s="29" t="s">
        <v>79</v>
      </c>
      <c r="F2" s="30"/>
    </row>
    <row r="3" spans="1:5" s="36" customFormat="1" ht="27.75" customHeight="1">
      <c r="A3" s="32" t="s">
        <v>2</v>
      </c>
      <c r="B3" s="33" t="s">
        <v>3</v>
      </c>
      <c r="C3" s="34" t="s">
        <v>76</v>
      </c>
      <c r="D3" s="34" t="s">
        <v>78</v>
      </c>
      <c r="E3" s="35">
        <v>4200</v>
      </c>
    </row>
    <row r="4" spans="1:5" s="36" customFormat="1" ht="27.75" customHeight="1">
      <c r="A4" s="32" t="s">
        <v>4</v>
      </c>
      <c r="B4" s="33" t="s">
        <v>5</v>
      </c>
      <c r="C4" s="34" t="s">
        <v>76</v>
      </c>
      <c r="D4" s="34" t="s">
        <v>78</v>
      </c>
      <c r="E4" s="35">
        <v>800</v>
      </c>
    </row>
    <row r="5" spans="1:5" s="36" customFormat="1" ht="27.75" customHeight="1">
      <c r="A5" s="32" t="s">
        <v>6</v>
      </c>
      <c r="B5" s="33" t="s">
        <v>7</v>
      </c>
      <c r="C5" s="34" t="s">
        <v>77</v>
      </c>
      <c r="D5" s="34" t="s">
        <v>78</v>
      </c>
      <c r="E5" s="35">
        <v>300</v>
      </c>
    </row>
    <row r="6" spans="1:5" s="36" customFormat="1" ht="27.75" customHeight="1">
      <c r="A6" s="32" t="s">
        <v>8</v>
      </c>
      <c r="B6" s="33" t="s">
        <v>9</v>
      </c>
      <c r="C6" s="34" t="s">
        <v>76</v>
      </c>
      <c r="D6" s="34" t="s">
        <v>78</v>
      </c>
      <c r="E6" s="35">
        <v>3143</v>
      </c>
    </row>
    <row r="7" spans="1:5" s="36" customFormat="1" ht="27.75" customHeight="1">
      <c r="A7" s="32" t="s">
        <v>10</v>
      </c>
      <c r="B7" s="33" t="s">
        <v>11</v>
      </c>
      <c r="C7" s="34" t="s">
        <v>76</v>
      </c>
      <c r="D7" s="34" t="s">
        <v>78</v>
      </c>
      <c r="E7" s="35">
        <v>25</v>
      </c>
    </row>
    <row r="8" spans="1:5" s="36" customFormat="1" ht="27.75" customHeight="1">
      <c r="A8" s="32" t="s">
        <v>12</v>
      </c>
      <c r="B8" s="33" t="s">
        <v>13</v>
      </c>
      <c r="C8" s="34" t="s">
        <v>76</v>
      </c>
      <c r="D8" s="34" t="s">
        <v>78</v>
      </c>
      <c r="E8" s="35">
        <v>500</v>
      </c>
    </row>
    <row r="9" spans="1:5" s="36" customFormat="1" ht="27.75" customHeight="1">
      <c r="A9" s="32" t="s">
        <v>14</v>
      </c>
      <c r="B9" s="33" t="s">
        <v>9</v>
      </c>
      <c r="C9" s="34" t="s">
        <v>76</v>
      </c>
      <c r="D9" s="34" t="s">
        <v>78</v>
      </c>
      <c r="E9" s="35">
        <v>28</v>
      </c>
    </row>
    <row r="10" spans="1:5" s="36" customFormat="1" ht="27.75" customHeight="1">
      <c r="A10" s="32" t="s">
        <v>15</v>
      </c>
      <c r="B10" s="33" t="s">
        <v>16</v>
      </c>
      <c r="C10" s="34" t="s">
        <v>76</v>
      </c>
      <c r="D10" s="34" t="s">
        <v>78</v>
      </c>
      <c r="E10" s="35">
        <v>2894</v>
      </c>
    </row>
    <row r="11" spans="1:5" s="36" customFormat="1" ht="27.75" customHeight="1">
      <c r="A11" s="32" t="s">
        <v>17</v>
      </c>
      <c r="B11" s="33" t="s">
        <v>18</v>
      </c>
      <c r="C11" s="34" t="s">
        <v>76</v>
      </c>
      <c r="D11" s="34" t="s">
        <v>78</v>
      </c>
      <c r="E11" s="35">
        <v>236</v>
      </c>
    </row>
    <row r="12" spans="1:5" s="36" customFormat="1" ht="27.75" customHeight="1">
      <c r="A12" s="32" t="s">
        <v>19</v>
      </c>
      <c r="B12" s="33" t="s">
        <v>20</v>
      </c>
      <c r="C12" s="34" t="s">
        <v>77</v>
      </c>
      <c r="D12" s="34" t="s">
        <v>78</v>
      </c>
      <c r="E12" s="35">
        <v>300</v>
      </c>
    </row>
    <row r="13" spans="1:5" s="36" customFormat="1" ht="27.75" customHeight="1">
      <c r="A13" s="32" t="s">
        <v>21</v>
      </c>
      <c r="B13" s="33" t="s">
        <v>22</v>
      </c>
      <c r="C13" s="34" t="s">
        <v>76</v>
      </c>
      <c r="D13" s="34" t="s">
        <v>78</v>
      </c>
      <c r="E13" s="35">
        <v>30</v>
      </c>
    </row>
    <row r="14" spans="1:5" s="36" customFormat="1" ht="27.75" customHeight="1">
      <c r="A14" s="32" t="s">
        <v>23</v>
      </c>
      <c r="B14" s="33" t="s">
        <v>24</v>
      </c>
      <c r="C14" s="34" t="s">
        <v>76</v>
      </c>
      <c r="D14" s="34" t="s">
        <v>78</v>
      </c>
      <c r="E14" s="35">
        <v>2330</v>
      </c>
    </row>
    <row r="15" spans="1:5" s="36" customFormat="1" ht="27.75" customHeight="1">
      <c r="A15" s="32" t="s">
        <v>25</v>
      </c>
      <c r="B15" s="33" t="s">
        <v>26</v>
      </c>
      <c r="C15" s="34" t="s">
        <v>77</v>
      </c>
      <c r="D15" s="34" t="s">
        <v>78</v>
      </c>
      <c r="E15" s="35">
        <v>1424</v>
      </c>
    </row>
    <row r="16" spans="1:5" s="36" customFormat="1" ht="27.75" customHeight="1">
      <c r="A16" s="32" t="s">
        <v>28</v>
      </c>
      <c r="B16" s="33" t="s">
        <v>29</v>
      </c>
      <c r="C16" s="34" t="s">
        <v>76</v>
      </c>
      <c r="D16" s="34" t="s">
        <v>78</v>
      </c>
      <c r="E16" s="35">
        <v>1725</v>
      </c>
    </row>
    <row r="17" spans="1:5" s="36" customFormat="1" ht="27.75" customHeight="1">
      <c r="A17" s="32" t="s">
        <v>30</v>
      </c>
      <c r="B17" s="33" t="s">
        <v>27</v>
      </c>
      <c r="C17" s="34" t="s">
        <v>77</v>
      </c>
      <c r="D17" s="34" t="s">
        <v>78</v>
      </c>
      <c r="E17" s="35">
        <v>2400</v>
      </c>
    </row>
    <row r="18" spans="1:5" s="36" customFormat="1" ht="27.75" customHeight="1">
      <c r="A18" s="32" t="s">
        <v>31</v>
      </c>
      <c r="B18" s="33" t="s">
        <v>22</v>
      </c>
      <c r="C18" s="34" t="s">
        <v>77</v>
      </c>
      <c r="D18" s="34" t="s">
        <v>78</v>
      </c>
      <c r="E18" s="35">
        <v>300</v>
      </c>
    </row>
    <row r="19" spans="1:5" s="36" customFormat="1" ht="27.75" customHeight="1">
      <c r="A19" s="32" t="s">
        <v>32</v>
      </c>
      <c r="B19" s="33" t="s">
        <v>84</v>
      </c>
      <c r="C19" s="34" t="s">
        <v>76</v>
      </c>
      <c r="D19" s="34" t="s">
        <v>78</v>
      </c>
      <c r="E19" s="35">
        <v>6000</v>
      </c>
    </row>
    <row r="20" spans="1:5" s="36" customFormat="1" ht="27.75" customHeight="1">
      <c r="A20" s="32" t="s">
        <v>34</v>
      </c>
      <c r="B20" s="33" t="s">
        <v>35</v>
      </c>
      <c r="C20" s="34" t="s">
        <v>76</v>
      </c>
      <c r="D20" s="34" t="s">
        <v>78</v>
      </c>
      <c r="E20" s="35">
        <v>600</v>
      </c>
    </row>
    <row r="21" spans="1:5" s="36" customFormat="1" ht="27.75" customHeight="1">
      <c r="A21" s="32" t="s">
        <v>36</v>
      </c>
      <c r="B21" s="33" t="s">
        <v>37</v>
      </c>
      <c r="C21" s="34" t="s">
        <v>76</v>
      </c>
      <c r="D21" s="34" t="s">
        <v>78</v>
      </c>
      <c r="E21" s="35">
        <v>600</v>
      </c>
    </row>
    <row r="22" spans="1:5" s="36" customFormat="1" ht="27.75" customHeight="1">
      <c r="A22" s="32" t="s">
        <v>38</v>
      </c>
      <c r="B22" s="33" t="s">
        <v>39</v>
      </c>
      <c r="C22" s="34" t="s">
        <v>76</v>
      </c>
      <c r="D22" s="34" t="s">
        <v>78</v>
      </c>
      <c r="E22" s="35">
        <v>600</v>
      </c>
    </row>
    <row r="23" spans="1:5" s="36" customFormat="1" ht="27.75" customHeight="1">
      <c r="A23" s="32" t="s">
        <v>40</v>
      </c>
      <c r="B23" s="33" t="s">
        <v>41</v>
      </c>
      <c r="C23" s="34" t="s">
        <v>76</v>
      </c>
      <c r="D23" s="34" t="s">
        <v>78</v>
      </c>
      <c r="E23" s="35">
        <v>600</v>
      </c>
    </row>
    <row r="24" spans="1:6" s="37" customFormat="1" ht="27.75" customHeight="1">
      <c r="A24" s="32" t="s">
        <v>42</v>
      </c>
      <c r="B24" s="33" t="s">
        <v>43</v>
      </c>
      <c r="C24" s="34" t="s">
        <v>77</v>
      </c>
      <c r="D24" s="34" t="s">
        <v>78</v>
      </c>
      <c r="E24" s="35">
        <v>332</v>
      </c>
      <c r="F24" s="36"/>
    </row>
    <row r="25" spans="1:5" s="36" customFormat="1" ht="27.75" customHeight="1">
      <c r="A25" s="32" t="s">
        <v>31</v>
      </c>
      <c r="B25" s="33" t="s">
        <v>44</v>
      </c>
      <c r="C25" s="34" t="s">
        <v>76</v>
      </c>
      <c r="D25" s="34" t="s">
        <v>78</v>
      </c>
      <c r="E25" s="35">
        <v>507</v>
      </c>
    </row>
    <row r="26" spans="1:5" s="36" customFormat="1" ht="27.75" customHeight="1">
      <c r="A26" s="32" t="s">
        <v>45</v>
      </c>
      <c r="B26" s="33" t="s">
        <v>7</v>
      </c>
      <c r="C26" s="34" t="s">
        <v>77</v>
      </c>
      <c r="D26" s="34" t="s">
        <v>78</v>
      </c>
      <c r="E26" s="35">
        <v>1831</v>
      </c>
    </row>
    <row r="27" spans="1:5" s="36" customFormat="1" ht="27.75" customHeight="1">
      <c r="A27" s="32" t="s">
        <v>85</v>
      </c>
      <c r="B27" s="33" t="s">
        <v>22</v>
      </c>
      <c r="C27" s="34" t="s">
        <v>76</v>
      </c>
      <c r="D27" s="34" t="s">
        <v>78</v>
      </c>
      <c r="E27" s="35"/>
    </row>
    <row r="28" spans="1:5" s="36" customFormat="1" ht="27.75" customHeight="1">
      <c r="A28" s="32" t="s">
        <v>46</v>
      </c>
      <c r="B28" s="33" t="s">
        <v>27</v>
      </c>
      <c r="C28" s="34" t="s">
        <v>76</v>
      </c>
      <c r="D28" s="34" t="s">
        <v>78</v>
      </c>
      <c r="E28" s="35">
        <v>28</v>
      </c>
    </row>
    <row r="29" spans="1:5" s="36" customFormat="1" ht="27.75" customHeight="1">
      <c r="A29" s="32" t="s">
        <v>47</v>
      </c>
      <c r="B29" s="33" t="s">
        <v>33</v>
      </c>
      <c r="C29" s="34" t="s">
        <v>77</v>
      </c>
      <c r="D29" s="34" t="s">
        <v>78</v>
      </c>
      <c r="E29" s="35">
        <v>3057</v>
      </c>
    </row>
    <row r="30" spans="1:5" s="36" customFormat="1" ht="27.75" customHeight="1">
      <c r="A30" s="32" t="s">
        <v>48</v>
      </c>
      <c r="B30" s="33" t="s">
        <v>49</v>
      </c>
      <c r="C30" s="34" t="s">
        <v>76</v>
      </c>
      <c r="D30" s="34" t="s">
        <v>78</v>
      </c>
      <c r="E30" s="35">
        <v>875</v>
      </c>
    </row>
    <row r="31" spans="1:5" s="36" customFormat="1" ht="27.75" customHeight="1">
      <c r="A31" s="32" t="s">
        <v>50</v>
      </c>
      <c r="B31" s="33" t="s">
        <v>51</v>
      </c>
      <c r="C31" s="34" t="s">
        <v>76</v>
      </c>
      <c r="D31" s="34" t="s">
        <v>78</v>
      </c>
      <c r="E31" s="35">
        <v>332</v>
      </c>
    </row>
    <row r="32" spans="1:5" s="36" customFormat="1" ht="27.75" customHeight="1">
      <c r="A32" s="32" t="s">
        <v>52</v>
      </c>
      <c r="B32" s="33" t="s">
        <v>33</v>
      </c>
      <c r="C32" s="34" t="s">
        <v>77</v>
      </c>
      <c r="D32" s="34" t="s">
        <v>78</v>
      </c>
      <c r="E32" s="35">
        <v>60</v>
      </c>
    </row>
    <row r="33" spans="1:6" s="37" customFormat="1" ht="27.75" customHeight="1">
      <c r="A33" s="32" t="s">
        <v>53</v>
      </c>
      <c r="B33" s="33" t="s">
        <v>33</v>
      </c>
      <c r="C33" s="34" t="s">
        <v>76</v>
      </c>
      <c r="D33" s="34" t="s">
        <v>78</v>
      </c>
      <c r="E33" s="35">
        <v>120</v>
      </c>
      <c r="F33" s="36"/>
    </row>
    <row r="34" spans="1:5" s="36" customFormat="1" ht="15.75" customHeight="1">
      <c r="A34" s="38"/>
      <c r="C34" s="39"/>
      <c r="D34" s="39"/>
      <c r="E34" s="39"/>
    </row>
    <row r="35" ht="15">
      <c r="E35" s="40"/>
    </row>
    <row r="36" ht="15">
      <c r="E36" s="40"/>
    </row>
    <row r="37" ht="15">
      <c r="E37" s="40"/>
    </row>
    <row r="38" ht="15">
      <c r="E38" s="40"/>
    </row>
  </sheetData>
  <sheetProtection selectLockedCells="1" selectUnlockedCells="1"/>
  <mergeCells count="1">
    <mergeCell ref="A1:C1"/>
  </mergeCells>
  <printOptions/>
  <pageMargins left="0.2520833333333333" right="0.5708333333333333" top="0.2520833333333333" bottom="0.7875" header="0.5118055555555555" footer="0.5118055555555555"/>
  <pageSetup firstPageNumber="1" useFirstPageNumber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7"/>
  <sheetViews>
    <sheetView zoomScale="77" zoomScaleNormal="77" zoomScalePageLayoutView="0" workbookViewId="0" topLeftCell="A1">
      <selection activeCell="J39" sqref="J39"/>
    </sheetView>
  </sheetViews>
  <sheetFormatPr defaultColWidth="11.57421875" defaultRowHeight="12.75"/>
  <cols>
    <col min="1" max="1" width="5.140625" style="1" customWidth="1"/>
    <col min="2" max="2" width="30.7109375" style="1" customWidth="1"/>
    <col min="3" max="3" width="5.140625" style="2" customWidth="1"/>
    <col min="4" max="4" width="15.28125" style="1" customWidth="1"/>
    <col min="5" max="5" width="5.140625" style="1" customWidth="1"/>
    <col min="6" max="6" width="15.28125" style="1" customWidth="1"/>
    <col min="7" max="7" width="5.140625" style="1" customWidth="1"/>
    <col min="8" max="8" width="15.28125" style="1" customWidth="1"/>
    <col min="9" max="16384" width="11.57421875" style="1" customWidth="1"/>
  </cols>
  <sheetData>
    <row r="1" spans="3:8" s="3" customFormat="1" ht="21" customHeight="1">
      <c r="C1" s="4"/>
      <c r="F1" s="5" t="s">
        <v>54</v>
      </c>
      <c r="G1" s="6"/>
      <c r="H1" s="7" t="s">
        <v>55</v>
      </c>
    </row>
    <row r="2" spans="3:8" s="3" customFormat="1" ht="21" customHeight="1">
      <c r="C2" s="4"/>
      <c r="F2" s="8">
        <v>0.5</v>
      </c>
      <c r="G2" s="9"/>
      <c r="H2" s="8">
        <v>0.5</v>
      </c>
    </row>
    <row r="3" spans="2:8" s="3" customFormat="1" ht="21" customHeight="1">
      <c r="B3" s="10" t="s">
        <v>56</v>
      </c>
      <c r="C3" s="4"/>
      <c r="D3" s="11">
        <f>'Riepilogo dettagliato'!M59</f>
        <v>25000000</v>
      </c>
      <c r="E3" s="12"/>
      <c r="F3" s="12"/>
      <c r="G3" s="12"/>
      <c r="H3" s="12"/>
    </row>
    <row r="4" spans="2:8" s="3" customFormat="1" ht="21" customHeight="1">
      <c r="B4" s="3" t="s">
        <v>57</v>
      </c>
      <c r="C4" s="4"/>
      <c r="D4" s="11">
        <f>D3*1.2</f>
        <v>30000000</v>
      </c>
      <c r="E4" s="12"/>
      <c r="F4" s="12"/>
      <c r="G4" s="12"/>
      <c r="H4" s="12"/>
    </row>
    <row r="5" spans="3:8" s="3" customFormat="1" ht="21" customHeight="1">
      <c r="C5" s="4"/>
      <c r="D5" s="12"/>
      <c r="E5" s="12"/>
      <c r="F5" s="12"/>
      <c r="G5" s="12"/>
      <c r="H5" s="12"/>
    </row>
    <row r="6" spans="2:8" s="3" customFormat="1" ht="21" customHeight="1">
      <c r="B6" s="3" t="s">
        <v>58</v>
      </c>
      <c r="C6" s="4" t="s">
        <v>59</v>
      </c>
      <c r="D6" s="11" t="e">
        <f>'riepilogo generale'!#REF!</f>
        <v>#REF!</v>
      </c>
      <c r="E6" s="12"/>
      <c r="F6" s="11" t="e">
        <f>D6*F2</f>
        <v>#REF!</v>
      </c>
      <c r="G6" s="12" t="s">
        <v>0</v>
      </c>
      <c r="H6" s="11" t="e">
        <f>D6*H2</f>
        <v>#REF!</v>
      </c>
    </row>
    <row r="7" spans="3:8" s="3" customFormat="1" ht="21" customHeight="1">
      <c r="C7" s="4"/>
      <c r="D7" s="12"/>
      <c r="E7" s="12"/>
      <c r="F7" s="12" t="s">
        <v>0</v>
      </c>
      <c r="G7" s="12"/>
      <c r="H7" s="12"/>
    </row>
    <row r="8" spans="2:8" s="3" customFormat="1" ht="21" customHeight="1">
      <c r="B8" s="3" t="s">
        <v>60</v>
      </c>
      <c r="C8" s="4"/>
      <c r="D8" s="11" t="e">
        <f>'riepilogo generale'!#REF!</f>
        <v>#REF!</v>
      </c>
      <c r="E8" s="12"/>
      <c r="F8" s="11" t="e">
        <f>D8*F2</f>
        <v>#REF!</v>
      </c>
      <c r="G8" s="12" t="s">
        <v>0</v>
      </c>
      <c r="H8" s="11" t="e">
        <f>D8*H2</f>
        <v>#REF!</v>
      </c>
    </row>
    <row r="9" spans="3:8" s="3" customFormat="1" ht="21" customHeight="1">
      <c r="C9" s="4"/>
      <c r="D9" s="12"/>
      <c r="E9" s="12"/>
      <c r="F9" s="12" t="s">
        <v>0</v>
      </c>
      <c r="G9" s="12"/>
      <c r="H9" s="12"/>
    </row>
    <row r="10" spans="2:8" s="3" customFormat="1" ht="21" customHeight="1">
      <c r="B10" s="3" t="s">
        <v>61</v>
      </c>
      <c r="C10" s="4"/>
      <c r="D10" s="12" t="e">
        <f>D8</f>
        <v>#REF!</v>
      </c>
      <c r="E10" s="12"/>
      <c r="F10" s="12" t="e">
        <f>D10*F2</f>
        <v>#REF!</v>
      </c>
      <c r="G10" s="12" t="s">
        <v>0</v>
      </c>
      <c r="H10" s="12" t="e">
        <f>D10*H2</f>
        <v>#REF!</v>
      </c>
    </row>
    <row r="11" spans="3:8" s="3" customFormat="1" ht="21" customHeight="1">
      <c r="C11" s="4"/>
      <c r="D11" s="12"/>
      <c r="E11" s="12"/>
      <c r="F11" s="12"/>
      <c r="G11" s="12"/>
      <c r="H11" s="12"/>
    </row>
    <row r="12" spans="2:8" s="3" customFormat="1" ht="27.75" customHeight="1">
      <c r="B12" s="13" t="s">
        <v>62</v>
      </c>
      <c r="C12" s="4"/>
      <c r="D12" s="12" t="e">
        <f>('riepilogo generale'!#REF!-'riepilogo generale'!#REF!)</f>
        <v>#REF!</v>
      </c>
      <c r="E12" s="12"/>
      <c r="F12" s="11" t="e">
        <f>D12*F2</f>
        <v>#REF!</v>
      </c>
      <c r="G12" s="12"/>
      <c r="H12" s="11" t="e">
        <f>D12*H2</f>
        <v>#REF!</v>
      </c>
    </row>
    <row r="13" spans="3:8" s="3" customFormat="1" ht="21" customHeight="1">
      <c r="C13" s="4"/>
      <c r="D13" s="12"/>
      <c r="E13" s="12"/>
      <c r="F13" s="12"/>
      <c r="G13" s="12"/>
      <c r="H13" s="12"/>
    </row>
    <row r="14" spans="2:8" s="3" customFormat="1" ht="21" customHeight="1">
      <c r="B14" s="3" t="s">
        <v>63</v>
      </c>
      <c r="C14" s="4"/>
      <c r="D14" s="12"/>
      <c r="E14" s="12"/>
      <c r="F14" s="12" t="e">
        <f>F10-F12</f>
        <v>#REF!</v>
      </c>
      <c r="G14" s="12"/>
      <c r="H14" s="12" t="e">
        <f>H10-H12</f>
        <v>#REF!</v>
      </c>
    </row>
    <row r="15" spans="3:8" s="3" customFormat="1" ht="21" customHeight="1">
      <c r="C15" s="4"/>
      <c r="D15" s="12"/>
      <c r="E15" s="12"/>
      <c r="F15" s="12"/>
      <c r="G15" s="12"/>
      <c r="H15" s="12"/>
    </row>
    <row r="16" spans="2:8" s="3" customFormat="1" ht="21" customHeight="1">
      <c r="B16" s="14" t="s">
        <v>64</v>
      </c>
      <c r="C16" s="4" t="s">
        <v>59</v>
      </c>
      <c r="D16" s="12" t="e">
        <f>'riepilogo generale'!#REF!</f>
        <v>#REF!</v>
      </c>
      <c r="E16" s="12"/>
      <c r="F16" s="12" t="e">
        <f>D16*F2</f>
        <v>#REF!</v>
      </c>
      <c r="G16" s="12"/>
      <c r="H16" s="12" t="e">
        <f>D16*H2</f>
        <v>#REF!</v>
      </c>
    </row>
    <row r="17" spans="3:8" s="3" customFormat="1" ht="21" customHeight="1">
      <c r="C17" s="4"/>
      <c r="D17" s="12"/>
      <c r="E17" s="12"/>
      <c r="F17" s="12"/>
      <c r="G17" s="12"/>
      <c r="H17" s="12"/>
    </row>
    <row r="18" spans="2:8" s="3" customFormat="1" ht="21" customHeight="1">
      <c r="B18" s="14" t="s">
        <v>65</v>
      </c>
      <c r="C18" s="4" t="s">
        <v>59</v>
      </c>
      <c r="D18" s="12" t="e">
        <f>'riepilogo generale'!#REF!</f>
        <v>#REF!</v>
      </c>
      <c r="E18" s="12"/>
      <c r="F18" s="12">
        <f>100000*F2</f>
        <v>50000</v>
      </c>
      <c r="G18" s="12"/>
      <c r="H18" s="12">
        <f>100000*H2</f>
        <v>50000</v>
      </c>
    </row>
    <row r="19" spans="3:8" s="3" customFormat="1" ht="21" customHeight="1">
      <c r="C19" s="4"/>
      <c r="D19" s="12"/>
      <c r="E19" s="12"/>
      <c r="F19" s="12"/>
      <c r="G19" s="12"/>
      <c r="H19" s="12"/>
    </row>
    <row r="20" spans="2:8" s="3" customFormat="1" ht="21" customHeight="1">
      <c r="B20" s="14" t="s">
        <v>66</v>
      </c>
      <c r="C20" s="4" t="s">
        <v>59</v>
      </c>
      <c r="D20" s="12" t="e">
        <f>'riepilogo generale'!#REF!</f>
        <v>#REF!</v>
      </c>
      <c r="E20" s="12"/>
      <c r="F20" s="12" t="e">
        <f>D20*F2</f>
        <v>#REF!</v>
      </c>
      <c r="G20" s="12"/>
      <c r="H20" s="12" t="e">
        <f>D20*H2</f>
        <v>#REF!</v>
      </c>
    </row>
    <row r="21" spans="3:8" s="3" customFormat="1" ht="21" customHeight="1">
      <c r="C21" s="4"/>
      <c r="D21" s="12"/>
      <c r="E21" s="12"/>
      <c r="F21" s="12"/>
      <c r="G21" s="12"/>
      <c r="H21" s="12"/>
    </row>
    <row r="22" spans="2:8" s="3" customFormat="1" ht="21" customHeight="1">
      <c r="B22" s="14" t="s">
        <v>67</v>
      </c>
      <c r="C22" s="4"/>
      <c r="D22" s="12"/>
      <c r="E22" s="12"/>
      <c r="F22" s="12"/>
      <c r="G22" s="12"/>
      <c r="H22" s="12"/>
    </row>
    <row r="23" spans="3:8" s="3" customFormat="1" ht="21" customHeight="1">
      <c r="C23" s="4"/>
      <c r="D23" s="12"/>
      <c r="E23" s="12"/>
      <c r="F23" s="12"/>
      <c r="G23" s="12"/>
      <c r="H23" s="12"/>
    </row>
    <row r="24" spans="2:8" s="3" customFormat="1" ht="21" customHeight="1">
      <c r="B24" s="14" t="s">
        <v>68</v>
      </c>
      <c r="C24" s="4"/>
      <c r="D24" s="12"/>
      <c r="E24" s="12"/>
      <c r="F24" s="15" t="e">
        <f>SUM(F14:F23)</f>
        <v>#REF!</v>
      </c>
      <c r="G24" s="12" t="s">
        <v>0</v>
      </c>
      <c r="H24" s="16" t="e">
        <f>SUM(H14:H23)</f>
        <v>#REF!</v>
      </c>
    </row>
    <row r="25" spans="2:8" s="3" customFormat="1" ht="21" customHeight="1">
      <c r="B25" s="14" t="s">
        <v>69</v>
      </c>
      <c r="C25" s="4"/>
      <c r="D25" s="12"/>
      <c r="E25" s="12"/>
      <c r="F25" s="22" t="e">
        <f>F24+H24</f>
        <v>#REF!</v>
      </c>
      <c r="G25" s="22"/>
      <c r="H25" s="22"/>
    </row>
    <row r="26" spans="3:8" s="3" customFormat="1" ht="21" customHeight="1">
      <c r="C26" s="4"/>
      <c r="D26" s="12"/>
      <c r="E26" s="12"/>
      <c r="F26" s="12"/>
      <c r="G26" s="12"/>
      <c r="H26" s="12"/>
    </row>
    <row r="27" spans="2:8" s="3" customFormat="1" ht="21" customHeight="1">
      <c r="B27" s="3" t="s">
        <v>70</v>
      </c>
      <c r="C27" s="17" t="s">
        <v>0</v>
      </c>
      <c r="D27" s="12">
        <v>50000</v>
      </c>
      <c r="E27" s="12"/>
      <c r="F27" s="12">
        <f>D27*F2</f>
        <v>25000</v>
      </c>
      <c r="G27" s="12"/>
      <c r="H27" s="12">
        <f>D27*H2</f>
        <v>25000</v>
      </c>
    </row>
    <row r="28" spans="2:8" s="3" customFormat="1" ht="21" customHeight="1">
      <c r="B28" s="3" t="s">
        <v>71</v>
      </c>
      <c r="C28" s="17" t="s">
        <v>0</v>
      </c>
      <c r="D28" s="12">
        <v>50000</v>
      </c>
      <c r="E28" s="12"/>
      <c r="F28" s="11">
        <f>D28*F2</f>
        <v>25000</v>
      </c>
      <c r="G28" s="12"/>
      <c r="H28" s="11">
        <f>D28*H2</f>
        <v>25000</v>
      </c>
    </row>
    <row r="29" spans="3:8" s="3" customFormat="1" ht="21" customHeight="1">
      <c r="C29" s="4"/>
      <c r="F29" s="18">
        <f>SUM(F27:F28)</f>
        <v>50000</v>
      </c>
      <c r="H29" s="18">
        <f>SUM(H27:H28)</f>
        <v>50000</v>
      </c>
    </row>
    <row r="32" ht="12.75">
      <c r="B32" s="1" t="s">
        <v>72</v>
      </c>
    </row>
    <row r="33" spans="2:4" ht="12.75">
      <c r="B33" s="1" t="s">
        <v>73</v>
      </c>
      <c r="D33" s="19" t="e">
        <f>F25</f>
        <v>#REF!</v>
      </c>
    </row>
    <row r="34" spans="2:4" ht="12.75">
      <c r="B34" s="1" t="s">
        <v>74</v>
      </c>
      <c r="D34" s="20">
        <v>2000000</v>
      </c>
    </row>
    <row r="35" spans="2:4" ht="12.75">
      <c r="B35" s="1" t="s">
        <v>75</v>
      </c>
      <c r="D35" s="20">
        <v>50000</v>
      </c>
    </row>
    <row r="36" spans="2:4" ht="12.75">
      <c r="B36" s="1" t="s">
        <v>75</v>
      </c>
      <c r="D36" s="19">
        <v>50000</v>
      </c>
    </row>
    <row r="37" ht="12.75">
      <c r="D37" s="21">
        <f>SUM(D34:D36)</f>
        <v>2100000</v>
      </c>
    </row>
  </sheetData>
  <sheetProtection selectLockedCells="1" selectUnlockedCells="1"/>
  <mergeCells count="1">
    <mergeCell ref="F25:H25"/>
  </mergeCells>
  <printOptions/>
  <pageMargins left="0.2520833333333333" right="0.2520833333333333" top="0.2520833333333333" bottom="0.5708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Pallotti</cp:lastModifiedBy>
  <cp:lastPrinted>2017-09-05T12:23:27Z</cp:lastPrinted>
  <dcterms:modified xsi:type="dcterms:W3CDTF">2017-09-05T12:33:41Z</dcterms:modified>
  <cp:category/>
  <cp:version/>
  <cp:contentType/>
  <cp:contentStatus/>
</cp:coreProperties>
</file>